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Nlle tarification " sheetId="6" r:id="rId1"/>
  </sheets>
  <calcPr calcId="145621"/>
</workbook>
</file>

<file path=xl/calcChain.xml><?xml version="1.0" encoding="utf-8"?>
<calcChain xmlns="http://schemas.openxmlformats.org/spreadsheetml/2006/main">
  <c r="Q17" i="6" l="1"/>
  <c r="P17" i="6"/>
  <c r="O17" i="6"/>
  <c r="N17" i="6"/>
  <c r="M17" i="6"/>
  <c r="K17" i="6"/>
  <c r="J17" i="6"/>
  <c r="I17" i="6"/>
  <c r="Q16" i="6"/>
  <c r="P16" i="6"/>
  <c r="O16" i="6"/>
  <c r="N16" i="6"/>
  <c r="M16" i="6"/>
  <c r="K16" i="6"/>
  <c r="J16" i="6"/>
  <c r="I16" i="6"/>
  <c r="H16" i="6"/>
  <c r="H17" i="6" s="1"/>
  <c r="G16" i="6"/>
  <c r="G17" i="6" s="1"/>
  <c r="F16" i="6"/>
  <c r="F17" i="6" s="1"/>
  <c r="E16" i="6"/>
  <c r="E17" i="6" s="1"/>
  <c r="D16" i="6"/>
  <c r="D17" i="6" s="1"/>
  <c r="C16" i="6"/>
  <c r="C17" i="6" s="1"/>
  <c r="H15" i="6"/>
  <c r="F15" i="6"/>
  <c r="E15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Q8" i="6"/>
  <c r="P8" i="6"/>
  <c r="O8" i="6"/>
  <c r="N8" i="6"/>
  <c r="M8" i="6"/>
  <c r="K8" i="6"/>
  <c r="J8" i="6"/>
  <c r="I8" i="6"/>
  <c r="H8" i="6"/>
  <c r="G8" i="6"/>
  <c r="F8" i="6"/>
  <c r="E8" i="6"/>
  <c r="D8" i="6"/>
  <c r="C8" i="6"/>
  <c r="S4" i="6"/>
  <c r="S17" i="6" l="1"/>
  <c r="S16" i="6"/>
  <c r="S9" i="6"/>
  <c r="S8" i="6"/>
  <c r="T9" i="6" l="1"/>
  <c r="T17" i="6"/>
</calcChain>
</file>

<file path=xl/sharedStrings.xml><?xml version="1.0" encoding="utf-8"?>
<sst xmlns="http://schemas.openxmlformats.org/spreadsheetml/2006/main" count="39" uniqueCount="31">
  <si>
    <t>TCF TOUT PUBLIC</t>
  </si>
  <si>
    <t>TCF ANF</t>
  </si>
  <si>
    <t>TCF QUEBEC</t>
  </si>
  <si>
    <t>COMUE LNF</t>
  </si>
  <si>
    <t>QCM</t>
  </si>
  <si>
    <t>EO</t>
  </si>
  <si>
    <t>EE</t>
  </si>
  <si>
    <t>CO</t>
  </si>
  <si>
    <t>CE</t>
  </si>
  <si>
    <t>A1</t>
  </si>
  <si>
    <t>A2</t>
  </si>
  <si>
    <t>B1</t>
  </si>
  <si>
    <t>B2</t>
  </si>
  <si>
    <t>C1</t>
  </si>
  <si>
    <t>C2</t>
  </si>
  <si>
    <t xml:space="preserve">DELF </t>
  </si>
  <si>
    <t>DALF</t>
  </si>
  <si>
    <t>CO + EO</t>
  </si>
  <si>
    <t>REVERSEMENT CIEP</t>
  </si>
  <si>
    <t xml:space="preserve">Total </t>
  </si>
  <si>
    <t>Total</t>
  </si>
  <si>
    <t>PROPOSITION DE NOUVELLE TARIFICATION DES EXAMENS DELF DALF TCF</t>
  </si>
  <si>
    <t>NIVEAUX / EPREUVES</t>
  </si>
  <si>
    <t>EXAMENS</t>
  </si>
  <si>
    <t>TARIFS 
ACTUELS</t>
  </si>
  <si>
    <t>TARIFS 
SOUHAITES</t>
  </si>
  <si>
    <t>nombre d'inscriptions 2015-2016</t>
  </si>
  <si>
    <t xml:space="preserve">ENCAISSEMENT COMUE </t>
  </si>
  <si>
    <t>net CE</t>
  </si>
  <si>
    <t>TCF DAP 
35 candidats</t>
  </si>
  <si>
    <t>différence de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</si>
</sst>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/>
    <xf numFmtId="0" fontId="3" fillId="9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vertical="center"/>
    </xf>
    <xf numFmtId="164" fontId="4" fillId="7" borderId="3" xfId="0" applyNumberFormat="1" applyFont="1" applyFill="1" applyBorder="1" applyAlignment="1">
      <alignment vertical="center"/>
    </xf>
    <xf numFmtId="164" fontId="5" fillId="7" borderId="3" xfId="0" applyNumberFormat="1" applyFont="1" applyFill="1" applyBorder="1" applyAlignment="1">
      <alignment vertical="center"/>
    </xf>
    <xf numFmtId="164" fontId="4" fillId="7" borderId="24" xfId="0" applyNumberFormat="1" applyFont="1" applyFill="1" applyBorder="1" applyAlignment="1">
      <alignment vertical="center"/>
    </xf>
    <xf numFmtId="164" fontId="2" fillId="8" borderId="1" xfId="0" applyNumberFormat="1" applyFont="1" applyFill="1" applyBorder="1" applyAlignment="1">
      <alignment vertical="center"/>
    </xf>
    <xf numFmtId="164" fontId="2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/>
    </xf>
    <xf numFmtId="164" fontId="4" fillId="7" borderId="20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11" borderId="2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12" borderId="20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vertical="center"/>
    </xf>
    <xf numFmtId="164" fontId="2" fillId="10" borderId="1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164" fontId="4" fillId="6" borderId="20" xfId="0" applyNumberFormat="1" applyFont="1" applyFill="1" applyBorder="1" applyAlignment="1">
      <alignment vertical="center"/>
    </xf>
    <xf numFmtId="164" fontId="2" fillId="0" borderId="1" xfId="0" applyNumberFormat="1" applyFont="1" applyBorder="1"/>
    <xf numFmtId="164" fontId="2" fillId="11" borderId="20" xfId="0" applyNumberFormat="1" applyFont="1" applyFill="1" applyBorder="1"/>
    <xf numFmtId="0" fontId="4" fillId="0" borderId="12" xfId="0" applyFont="1" applyBorder="1" applyAlignment="1">
      <alignment horizontal="center"/>
    </xf>
    <xf numFmtId="164" fontId="2" fillId="0" borderId="8" xfId="0" applyNumberFormat="1" applyFont="1" applyBorder="1"/>
    <xf numFmtId="164" fontId="3" fillId="12" borderId="28" xfId="0" applyNumberFormat="1" applyFont="1" applyFill="1" applyBorder="1"/>
    <xf numFmtId="164" fontId="4" fillId="0" borderId="13" xfId="0" applyNumberFormat="1" applyFont="1" applyBorder="1"/>
    <xf numFmtId="0" fontId="7" fillId="0" borderId="0" xfId="0" applyFont="1"/>
    <xf numFmtId="0" fontId="6" fillId="8" borderId="3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164" fontId="2" fillId="7" borderId="10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tabSelected="1" topLeftCell="F1" zoomScale="70" zoomScaleNormal="70" workbookViewId="0">
      <selection activeCell="U12" sqref="U12"/>
    </sheetView>
  </sheetViews>
  <sheetFormatPr baseColWidth="10" defaultColWidth="9.109375" defaultRowHeight="14.4" x14ac:dyDescent="0.3"/>
  <cols>
    <col min="1" max="1" width="14" customWidth="1"/>
    <col min="2" max="2" width="18.33203125" bestFit="1" customWidth="1"/>
    <col min="3" max="3" width="15.44140625" customWidth="1"/>
    <col min="4" max="5" width="13.109375" bestFit="1" customWidth="1"/>
    <col min="6" max="6" width="18.5546875" customWidth="1"/>
    <col min="7" max="7" width="14.5546875" customWidth="1"/>
    <col min="8" max="8" width="14" customWidth="1"/>
    <col min="9" max="9" width="16.44140625" customWidth="1"/>
    <col min="10" max="11" width="11.109375" bestFit="1" customWidth="1"/>
    <col min="12" max="12" width="9.44140625" bestFit="1" customWidth="1"/>
    <col min="13" max="13" width="16" customWidth="1"/>
    <col min="14" max="17" width="11.109375" bestFit="1" customWidth="1"/>
    <col min="18" max="18" width="11.6640625" customWidth="1"/>
    <col min="19" max="19" width="15.44140625" customWidth="1"/>
    <col min="20" max="20" width="16.5546875" customWidth="1"/>
    <col min="21" max="22" width="9.44140625" bestFit="1" customWidth="1"/>
  </cols>
  <sheetData>
    <row r="1" spans="1:22" ht="48.75" customHeight="1" thickBot="1" x14ac:dyDescent="0.3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39"/>
    </row>
    <row r="2" spans="1:22" ht="24.9" customHeight="1" x14ac:dyDescent="0.35">
      <c r="A2" s="46" t="s">
        <v>23</v>
      </c>
      <c r="B2" s="47"/>
      <c r="C2" s="48" t="s">
        <v>15</v>
      </c>
      <c r="D2" s="49"/>
      <c r="E2" s="49"/>
      <c r="F2" s="50"/>
      <c r="G2" s="48" t="s">
        <v>16</v>
      </c>
      <c r="H2" s="50"/>
      <c r="I2" s="51" t="s">
        <v>0</v>
      </c>
      <c r="J2" s="51"/>
      <c r="K2" s="51"/>
      <c r="L2" s="52" t="s">
        <v>20</v>
      </c>
      <c r="M2" s="5" t="s">
        <v>1</v>
      </c>
      <c r="N2" s="51" t="s">
        <v>2</v>
      </c>
      <c r="O2" s="51"/>
      <c r="P2" s="51"/>
      <c r="Q2" s="51"/>
      <c r="R2" s="58" t="s">
        <v>29</v>
      </c>
      <c r="S2" s="54" t="s">
        <v>19</v>
      </c>
      <c r="T2" s="4"/>
    </row>
    <row r="3" spans="1:22" s="1" customFormat="1" ht="33.75" customHeight="1" thickBot="1" x14ac:dyDescent="0.4">
      <c r="A3" s="56" t="s">
        <v>22</v>
      </c>
      <c r="B3" s="57"/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7" t="s">
        <v>4</v>
      </c>
      <c r="J3" s="7" t="s">
        <v>5</v>
      </c>
      <c r="K3" s="7" t="s">
        <v>6</v>
      </c>
      <c r="L3" s="53"/>
      <c r="M3" s="7" t="s">
        <v>17</v>
      </c>
      <c r="N3" s="7" t="s">
        <v>7</v>
      </c>
      <c r="O3" s="7" t="s">
        <v>5</v>
      </c>
      <c r="P3" s="7" t="s">
        <v>8</v>
      </c>
      <c r="Q3" s="7" t="s">
        <v>6</v>
      </c>
      <c r="R3" s="59"/>
      <c r="S3" s="55"/>
      <c r="T3" s="8"/>
    </row>
    <row r="4" spans="1:22" s="2" customFormat="1" ht="36" customHeight="1" x14ac:dyDescent="0.25">
      <c r="A4" s="68" t="s">
        <v>26</v>
      </c>
      <c r="B4" s="69"/>
      <c r="C4" s="9">
        <v>15</v>
      </c>
      <c r="D4" s="9">
        <v>15</v>
      </c>
      <c r="E4" s="9">
        <v>60</v>
      </c>
      <c r="F4" s="9">
        <v>150</v>
      </c>
      <c r="G4" s="9">
        <v>95</v>
      </c>
      <c r="H4" s="9">
        <v>15</v>
      </c>
      <c r="I4" s="9">
        <v>100</v>
      </c>
      <c r="J4" s="9">
        <v>10</v>
      </c>
      <c r="K4" s="9">
        <v>10</v>
      </c>
      <c r="L4" s="9">
        <v>0</v>
      </c>
      <c r="M4" s="9">
        <v>210</v>
      </c>
      <c r="N4" s="9">
        <v>15</v>
      </c>
      <c r="O4" s="9">
        <v>15</v>
      </c>
      <c r="P4" s="9">
        <v>5</v>
      </c>
      <c r="Q4" s="9">
        <v>5</v>
      </c>
      <c r="R4" s="9"/>
      <c r="S4" s="10">
        <f>SUM(C4:R4)</f>
        <v>720</v>
      </c>
      <c r="T4" s="11"/>
    </row>
    <row r="5" spans="1:22" s="2" customFormat="1" ht="36" customHeight="1" x14ac:dyDescent="0.25">
      <c r="A5" s="12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  <c r="T5" s="11"/>
    </row>
    <row r="6" spans="1:22" ht="24.9" customHeight="1" x14ac:dyDescent="0.35">
      <c r="A6" s="72" t="s">
        <v>24</v>
      </c>
      <c r="B6" s="40" t="s">
        <v>3</v>
      </c>
      <c r="C6" s="13">
        <v>90</v>
      </c>
      <c r="D6" s="13">
        <v>90</v>
      </c>
      <c r="E6" s="13">
        <v>100</v>
      </c>
      <c r="F6" s="13">
        <v>120</v>
      </c>
      <c r="G6" s="13">
        <v>150</v>
      </c>
      <c r="H6" s="13">
        <v>150</v>
      </c>
      <c r="I6" s="14">
        <v>90</v>
      </c>
      <c r="J6" s="14">
        <v>30</v>
      </c>
      <c r="K6" s="14">
        <v>30</v>
      </c>
      <c r="L6" s="15"/>
      <c r="M6" s="16">
        <v>90</v>
      </c>
      <c r="N6" s="14">
        <v>45</v>
      </c>
      <c r="O6" s="14">
        <v>45</v>
      </c>
      <c r="P6" s="14">
        <v>30</v>
      </c>
      <c r="Q6" s="14">
        <v>30</v>
      </c>
      <c r="R6" s="74"/>
      <c r="S6" s="17"/>
      <c r="T6" s="4"/>
    </row>
    <row r="7" spans="1:22" ht="24.9" customHeight="1" thickBot="1" x14ac:dyDescent="0.4">
      <c r="A7" s="73"/>
      <c r="B7" s="41" t="s">
        <v>18</v>
      </c>
      <c r="C7" s="18">
        <v>13.5</v>
      </c>
      <c r="D7" s="18">
        <v>13.5</v>
      </c>
      <c r="E7" s="18">
        <v>15</v>
      </c>
      <c r="F7" s="18">
        <v>18</v>
      </c>
      <c r="G7" s="18">
        <v>22.5</v>
      </c>
      <c r="H7" s="18">
        <v>22.5</v>
      </c>
      <c r="I7" s="19">
        <v>45</v>
      </c>
      <c r="J7" s="19">
        <v>24</v>
      </c>
      <c r="K7" s="19">
        <v>24</v>
      </c>
      <c r="L7" s="20"/>
      <c r="M7" s="19">
        <v>45</v>
      </c>
      <c r="N7" s="19">
        <v>21</v>
      </c>
      <c r="O7" s="19">
        <v>24</v>
      </c>
      <c r="P7" s="19">
        <v>21</v>
      </c>
      <c r="Q7" s="19">
        <v>24</v>
      </c>
      <c r="R7" s="75"/>
      <c r="S7" s="21"/>
      <c r="T7" s="4"/>
    </row>
    <row r="8" spans="1:22" s="2" customFormat="1" ht="36" customHeight="1" x14ac:dyDescent="0.25">
      <c r="A8" s="60" t="s">
        <v>27</v>
      </c>
      <c r="B8" s="61"/>
      <c r="C8" s="22">
        <f t="shared" ref="C8:K8" si="0">C6*C4</f>
        <v>1350</v>
      </c>
      <c r="D8" s="22">
        <f t="shared" si="0"/>
        <v>1350</v>
      </c>
      <c r="E8" s="22">
        <f t="shared" si="0"/>
        <v>6000</v>
      </c>
      <c r="F8" s="22">
        <f t="shared" si="0"/>
        <v>18000</v>
      </c>
      <c r="G8" s="23">
        <f t="shared" si="0"/>
        <v>14250</v>
      </c>
      <c r="H8" s="22">
        <f t="shared" si="0"/>
        <v>2250</v>
      </c>
      <c r="I8" s="22">
        <f t="shared" si="0"/>
        <v>9000</v>
      </c>
      <c r="J8" s="22">
        <f t="shared" si="0"/>
        <v>300</v>
      </c>
      <c r="K8" s="22">
        <f t="shared" si="0"/>
        <v>300</v>
      </c>
      <c r="L8" s="22">
        <v>0</v>
      </c>
      <c r="M8" s="22">
        <f>M6*M4</f>
        <v>18900</v>
      </c>
      <c r="N8" s="22">
        <f>N6*N4</f>
        <v>675</v>
      </c>
      <c r="O8" s="22">
        <f>O6*O4</f>
        <v>675</v>
      </c>
      <c r="P8" s="22">
        <f>P6*P4</f>
        <v>150</v>
      </c>
      <c r="Q8" s="22">
        <f>Q6*Q4</f>
        <v>150</v>
      </c>
      <c r="R8" s="22">
        <v>0</v>
      </c>
      <c r="S8" s="24">
        <f>SUM(C8:R8)</f>
        <v>73350</v>
      </c>
      <c r="T8" s="25" t="s">
        <v>28</v>
      </c>
      <c r="U8" s="3"/>
      <c r="V8" s="3"/>
    </row>
    <row r="9" spans="1:22" s="2" customFormat="1" ht="36" customHeight="1" thickBot="1" x14ac:dyDescent="0.3">
      <c r="A9" s="76" t="s">
        <v>18</v>
      </c>
      <c r="B9" s="77"/>
      <c r="C9" s="22">
        <f>C7*C4</f>
        <v>202.5</v>
      </c>
      <c r="D9" s="26">
        <f t="shared" ref="D9:Q9" si="1">+D7*D4</f>
        <v>202.5</v>
      </c>
      <c r="E9" s="22">
        <f t="shared" si="1"/>
        <v>900</v>
      </c>
      <c r="F9" s="22">
        <f t="shared" si="1"/>
        <v>2700</v>
      </c>
      <c r="G9" s="22">
        <f t="shared" si="1"/>
        <v>2137.5</v>
      </c>
      <c r="H9" s="22">
        <f t="shared" si="1"/>
        <v>337.5</v>
      </c>
      <c r="I9" s="22">
        <f t="shared" si="1"/>
        <v>4500</v>
      </c>
      <c r="J9" s="22">
        <f t="shared" si="1"/>
        <v>240</v>
      </c>
      <c r="K9" s="22">
        <f t="shared" si="1"/>
        <v>240</v>
      </c>
      <c r="L9" s="22">
        <f t="shared" si="1"/>
        <v>0</v>
      </c>
      <c r="M9" s="22">
        <f t="shared" si="1"/>
        <v>9450</v>
      </c>
      <c r="N9" s="22">
        <f t="shared" si="1"/>
        <v>315</v>
      </c>
      <c r="O9" s="22">
        <f t="shared" si="1"/>
        <v>360</v>
      </c>
      <c r="P9" s="22">
        <f t="shared" si="1"/>
        <v>105</v>
      </c>
      <c r="Q9" s="22">
        <f t="shared" si="1"/>
        <v>120</v>
      </c>
      <c r="R9" s="22">
        <v>0</v>
      </c>
      <c r="S9" s="27">
        <f>C9+D9+E9+F9+G9+H9+I9+Q9+P9+O9+N9+M9+K9+J9</f>
        <v>21810</v>
      </c>
      <c r="T9" s="28">
        <f>S8-S9</f>
        <v>51540</v>
      </c>
    </row>
    <row r="10" spans="1:22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2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2" ht="18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4" t="s">
        <v>30</v>
      </c>
      <c r="T12" s="44"/>
    </row>
    <row r="13" spans="1:22" ht="18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2" ht="24.9" customHeight="1" x14ac:dyDescent="0.35">
      <c r="A14" s="64" t="s">
        <v>25</v>
      </c>
      <c r="B14" s="42" t="s">
        <v>3</v>
      </c>
      <c r="C14" s="29">
        <v>90</v>
      </c>
      <c r="D14" s="29">
        <v>90</v>
      </c>
      <c r="E14" s="29">
        <v>110</v>
      </c>
      <c r="F14" s="29">
        <v>140</v>
      </c>
      <c r="G14" s="29">
        <v>160</v>
      </c>
      <c r="H14" s="29">
        <v>170</v>
      </c>
      <c r="I14" s="30">
        <v>100</v>
      </c>
      <c r="J14" s="30">
        <v>50</v>
      </c>
      <c r="K14" s="30">
        <v>40</v>
      </c>
      <c r="L14" s="31">
        <v>0</v>
      </c>
      <c r="M14" s="30">
        <v>100</v>
      </c>
      <c r="N14" s="30">
        <v>50</v>
      </c>
      <c r="O14" s="30">
        <v>50</v>
      </c>
      <c r="P14" s="30">
        <v>40</v>
      </c>
      <c r="Q14" s="30">
        <v>40</v>
      </c>
      <c r="R14" s="66"/>
      <c r="S14" s="32"/>
      <c r="T14" s="4"/>
    </row>
    <row r="15" spans="1:22" ht="24.9" customHeight="1" thickBot="1" x14ac:dyDescent="0.4">
      <c r="A15" s="65"/>
      <c r="B15" s="43" t="s">
        <v>18</v>
      </c>
      <c r="C15" s="29">
        <v>13.5</v>
      </c>
      <c r="D15" s="29">
        <v>13.5</v>
      </c>
      <c r="E15" s="29">
        <f>E14/100*15</f>
        <v>16.5</v>
      </c>
      <c r="F15" s="29">
        <f>F14/100*15</f>
        <v>21</v>
      </c>
      <c r="G15" s="29">
        <v>24</v>
      </c>
      <c r="H15" s="29">
        <f>H14/100*15</f>
        <v>25.5</v>
      </c>
      <c r="I15" s="30">
        <v>45</v>
      </c>
      <c r="J15" s="30">
        <v>24</v>
      </c>
      <c r="K15" s="30">
        <v>24</v>
      </c>
      <c r="L15" s="31">
        <v>0</v>
      </c>
      <c r="M15" s="30">
        <v>45</v>
      </c>
      <c r="N15" s="30">
        <v>21</v>
      </c>
      <c r="O15" s="30">
        <v>24</v>
      </c>
      <c r="P15" s="30">
        <v>21</v>
      </c>
      <c r="Q15" s="30">
        <v>24</v>
      </c>
      <c r="R15" s="67"/>
      <c r="S15" s="32"/>
      <c r="T15" s="4"/>
    </row>
    <row r="16" spans="1:22" ht="31.5" customHeight="1" x14ac:dyDescent="0.35">
      <c r="A16" s="60" t="s">
        <v>27</v>
      </c>
      <c r="B16" s="61"/>
      <c r="C16" s="33">
        <f t="shared" ref="C16:K16" si="2">C14*C4</f>
        <v>1350</v>
      </c>
      <c r="D16" s="33">
        <f t="shared" si="2"/>
        <v>1350</v>
      </c>
      <c r="E16" s="33">
        <f t="shared" si="2"/>
        <v>6600</v>
      </c>
      <c r="F16" s="33">
        <f t="shared" si="2"/>
        <v>21000</v>
      </c>
      <c r="G16" s="33">
        <f t="shared" si="2"/>
        <v>15200</v>
      </c>
      <c r="H16" s="33">
        <f t="shared" si="2"/>
        <v>2550</v>
      </c>
      <c r="I16" s="33">
        <f t="shared" si="2"/>
        <v>10000</v>
      </c>
      <c r="J16" s="33">
        <f t="shared" si="2"/>
        <v>500</v>
      </c>
      <c r="K16" s="33">
        <f t="shared" si="2"/>
        <v>400</v>
      </c>
      <c r="L16" s="33">
        <v>0</v>
      </c>
      <c r="M16" s="33">
        <f>M14*M4</f>
        <v>21000</v>
      </c>
      <c r="N16" s="33">
        <f>N14*N4</f>
        <v>750</v>
      </c>
      <c r="O16" s="33">
        <f>O14*O4</f>
        <v>750</v>
      </c>
      <c r="P16" s="33">
        <f>P14*P4</f>
        <v>200</v>
      </c>
      <c r="Q16" s="33">
        <f>Q14*Q4</f>
        <v>200</v>
      </c>
      <c r="R16" s="33">
        <v>0</v>
      </c>
      <c r="S16" s="34">
        <f>SUM(C16:R16)</f>
        <v>81850</v>
      </c>
      <c r="T16" s="35" t="s">
        <v>28</v>
      </c>
    </row>
    <row r="17" spans="1:20" ht="31.5" customHeight="1" thickBot="1" x14ac:dyDescent="0.4">
      <c r="A17" s="62" t="s">
        <v>18</v>
      </c>
      <c r="B17" s="63"/>
      <c r="C17" s="36">
        <f t="shared" ref="C17:H17" si="3">C16/100*15</f>
        <v>202.5</v>
      </c>
      <c r="D17" s="36">
        <f t="shared" si="3"/>
        <v>202.5</v>
      </c>
      <c r="E17" s="36">
        <f t="shared" si="3"/>
        <v>990</v>
      </c>
      <c r="F17" s="36">
        <f t="shared" si="3"/>
        <v>3150</v>
      </c>
      <c r="G17" s="36">
        <f t="shared" si="3"/>
        <v>2280</v>
      </c>
      <c r="H17" s="36">
        <f t="shared" si="3"/>
        <v>382.5</v>
      </c>
      <c r="I17" s="36">
        <f>I15*I4</f>
        <v>4500</v>
      </c>
      <c r="J17" s="36">
        <f>J15*J4</f>
        <v>240</v>
      </c>
      <c r="K17" s="36">
        <f>K15*K4</f>
        <v>240</v>
      </c>
      <c r="L17" s="36">
        <v>0</v>
      </c>
      <c r="M17" s="36">
        <f>M15*M4</f>
        <v>9450</v>
      </c>
      <c r="N17" s="36">
        <f>N15*N4</f>
        <v>315</v>
      </c>
      <c r="O17" s="36">
        <f>O15*O4</f>
        <v>360</v>
      </c>
      <c r="P17" s="36">
        <f>P15*P4</f>
        <v>105</v>
      </c>
      <c r="Q17" s="36">
        <f>Q15*Q4</f>
        <v>120</v>
      </c>
      <c r="R17" s="36">
        <v>0</v>
      </c>
      <c r="S17" s="37">
        <f>SUM(C17:R17)</f>
        <v>22537.5</v>
      </c>
      <c r="T17" s="38">
        <f>S16-S17</f>
        <v>59312.5</v>
      </c>
    </row>
    <row r="18" spans="1:20" ht="18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</sheetData>
  <mergeCells count="20">
    <mergeCell ref="A16:B16"/>
    <mergeCell ref="A17:B17"/>
    <mergeCell ref="A14:A15"/>
    <mergeCell ref="R14:R15"/>
    <mergeCell ref="A4:B4"/>
    <mergeCell ref="B5:S5"/>
    <mergeCell ref="A6:A7"/>
    <mergeCell ref="R6:R7"/>
    <mergeCell ref="A8:B8"/>
    <mergeCell ref="A9:B9"/>
    <mergeCell ref="A1:S1"/>
    <mergeCell ref="A2:B2"/>
    <mergeCell ref="C2:F2"/>
    <mergeCell ref="G2:H2"/>
    <mergeCell ref="I2:K2"/>
    <mergeCell ref="L2:L3"/>
    <mergeCell ref="N2:Q2"/>
    <mergeCell ref="S2:S3"/>
    <mergeCell ref="A3:B3"/>
    <mergeCell ref="R2:R3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Nlle tarification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2016-12-01T16:04:48Z</dcterms:modified>
</cp:coreProperties>
</file>